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19\Asuntos Oficiales\004 INAI\Fracción XLIII\4o Trimestre\"/>
    </mc:Choice>
  </mc:AlternateContent>
  <bookViews>
    <workbookView xWindow="0" yWindow="0" windowWidth="28800" windowHeight="11700"/>
  </bookViews>
  <sheets>
    <sheet name="Hoja1" sheetId="1" r:id="rId1"/>
  </sheet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8" i="1" s="1"/>
  <c r="I34" i="1"/>
  <c r="I50" i="1" l="1"/>
  <c r="I21" i="1" l="1"/>
  <c r="I17" i="1"/>
  <c r="I16" i="1" s="1"/>
  <c r="I27" i="1"/>
  <c r="I30" i="1"/>
  <c r="I26" i="1"/>
  <c r="I39" i="1"/>
  <c r="I35" i="1"/>
  <c r="I42" i="1"/>
  <c r="I62" i="1"/>
  <c r="I67" i="1"/>
  <c r="I54" i="1"/>
  <c r="R36" i="1"/>
  <c r="R32" i="1"/>
  <c r="R42" i="1"/>
  <c r="R55" i="1"/>
  <c r="R10" i="1"/>
  <c r="R68" i="1"/>
  <c r="R58" i="1"/>
  <c r="R51" i="1"/>
  <c r="R45" i="1"/>
  <c r="R27" i="1"/>
  <c r="R25" i="1"/>
  <c r="R24" i="1" s="1"/>
  <c r="R21" i="1"/>
  <c r="R15" i="1"/>
  <c r="I9" i="1"/>
  <c r="R50" i="1"/>
  <c r="R41" i="1"/>
  <c r="R31" i="1"/>
  <c r="R30" i="1"/>
  <c r="R9" i="1" l="1"/>
  <c r="R8" i="1" s="1"/>
</calcChain>
</file>

<file path=xl/sharedStrings.xml><?xml version="1.0" encoding="utf-8"?>
<sst xmlns="http://schemas.openxmlformats.org/spreadsheetml/2006/main" count="139" uniqueCount="90">
  <si>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</si>
  <si>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</si>
  <si>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</si>
  <si>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</si>
  <si>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</si>
  <si>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</si>
  <si>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</si>
  <si>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</si>
  <si>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</si>
  <si>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</si>
  <si>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</si>
  <si>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</si>
  <si>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</si>
  <si>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</si>
  <si>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</si>
  <si>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</si>
  <si>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</si>
  <si>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</si>
  <si>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</si>
  <si>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</si>
  <si>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</si>
  <si>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</si>
  <si>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</si>
  <si>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</si>
  <si>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</si>
  <si>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</si>
  <si>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</si>
  <si>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</si>
  <si>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</si>
  <si>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</si>
  <si>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</si>
  <si>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</si>
  <si>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</si>
  <si>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</si>
  <si>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</si>
  <si>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</si>
  <si>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</si>
  <si>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</si>
  <si>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</si>
  <si>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</si>
  <si>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</si>
  <si>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</si>
  <si>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</si>
  <si>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</si>
  <si>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</si>
  <si>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</si>
  <si>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</si>
  <si>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</si>
  <si>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</si>
  <si>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</si>
  <si>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</si>
  <si>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</si>
  <si>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</si>
  <si>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</si>
  <si>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</si>
  <si>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</si>
  <si>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</si>
  <si>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</si>
  <si>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</si>
  <si>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</si>
  <si>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</si>
  <si>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</si>
  <si>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</si>
  <si>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</si>
  <si>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</si>
  <si>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</si>
  <si>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</si>
  <si>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</si>
  <si>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</si>
  <si>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</si>
  <si>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</si>
  <si>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</si>
  <si>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</si>
  <si>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</si>
  <si>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</si>
  <si>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</si>
  <si>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</si>
  <si>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</si>
  <si>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</si>
  <si>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</si>
  <si>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</si>
  <si>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</si>
  <si>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ESTAEOS Y MUNICIPIOS</t>
  </si>
  <si>
    <t>OTRAS ENTIDAEES PÚBLICAS FINANCIERAS</t>
  </si>
  <si>
    <t>INTERESES COBRAEOS</t>
  </si>
  <si>
    <t>COMISIONES COBRAEAS</t>
  </si>
  <si>
    <t>DISPONIBILIDAE INICIAL</t>
  </si>
  <si>
    <t>Realizado 
Ene-Dic 2019</t>
  </si>
  <si>
    <t>ingresos</t>
  </si>
  <si>
    <t>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</si>
</sst>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1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8" fontId="8" fillId="0" borderId="8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75"/>
  <sheetViews>
    <sheetView showGridLines="0" tabSelected="1" zoomScaleNormal="100" workbookViewId="0">
      <selection activeCell="S3" sqref="S3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3.5703125" style="1" customWidth="1"/>
    <col min="9" max="9" width="18.140625" style="31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6.5703125" style="1" customWidth="1"/>
    <col min="18" max="18" width="18.140625" style="31" customWidth="1"/>
    <col min="19" max="20" width="15.5703125" style="1" customWidth="1"/>
    <col min="21" max="16384" width="15.5703125" style="1"/>
  </cols>
  <sheetData>
    <row r="1" spans="2:21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1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1" s="8" customFormat="1" ht="23.1" customHeight="1" x14ac:dyDescent="0.25">
      <c r="B3" s="39" t="s">
        <v>80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2:21" s="33" customFormat="1" ht="8.25" customHeight="1" x14ac:dyDescent="0.25"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</row>
    <row r="5" spans="2:21" s="8" customFormat="1" ht="12" thickBot="1" x14ac:dyDescent="0.3">
      <c r="I5" s="9"/>
      <c r="R5" s="9"/>
      <c r="U5" s="8">
        <v>1000000</v>
      </c>
    </row>
    <row r="6" spans="2:21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32" t="s">
        <v>87</v>
      </c>
      <c r="J6" s="13" t="s">
        <v>1</v>
      </c>
      <c r="K6" s="11"/>
      <c r="L6" s="11"/>
      <c r="M6" s="11"/>
      <c r="N6" s="11"/>
      <c r="O6" s="11"/>
      <c r="P6" s="12"/>
      <c r="Q6" s="12"/>
      <c r="R6" s="34" t="s">
        <v>87</v>
      </c>
    </row>
    <row r="7" spans="2:21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8" t="s">
        <v>88</v>
      </c>
      <c r="U7" s="8" t="s">
        <v>89</v>
      </c>
    </row>
    <row r="8" spans="2:21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5">
        <f>I9+I15</f>
        <v>339601.37458199996</v>
      </c>
      <c r="J8" s="15" t="s">
        <v>2</v>
      </c>
      <c r="K8" s="15"/>
      <c r="L8" s="15"/>
      <c r="M8" s="15"/>
      <c r="N8" s="15"/>
      <c r="O8" s="15"/>
      <c r="P8" s="16"/>
      <c r="Q8" s="15"/>
      <c r="R8" s="37">
        <f>R9+R68</f>
        <v>339593.83618700004</v>
      </c>
      <c r="T8" s="8">
        <v>339601.37458100001</v>
      </c>
      <c r="U8" s="8">
        <v>339601.37458100001</v>
      </c>
    </row>
    <row r="9" spans="2:21" s="8" customFormat="1" ht="15" customHeight="1" x14ac:dyDescent="0.25">
      <c r="B9" s="14"/>
      <c r="C9" s="16" t="s">
        <v>86</v>
      </c>
      <c r="D9" s="21"/>
      <c r="E9" s="21"/>
      <c r="F9" s="21"/>
      <c r="G9" s="21"/>
      <c r="H9" s="21"/>
      <c r="I9" s="35">
        <f>SUM(I10:I14)</f>
        <v>36935.845771</v>
      </c>
      <c r="J9" s="15"/>
      <c r="K9" s="15" t="s">
        <v>3</v>
      </c>
      <c r="L9" s="15"/>
      <c r="M9" s="15"/>
      <c r="N9" s="15"/>
      <c r="O9" s="15"/>
      <c r="P9" s="16"/>
      <c r="Q9" s="15"/>
      <c r="R9" s="37">
        <f>R10+R24+R15+R20+R21+R30+R50+R65</f>
        <v>296730.59581000003</v>
      </c>
      <c r="T9" s="8">
        <v>36935.845771</v>
      </c>
      <c r="U9" s="8">
        <v>296738.13420799997</v>
      </c>
    </row>
    <row r="10" spans="2:21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6">
        <v>24076.985553999999</v>
      </c>
      <c r="J10" s="15"/>
      <c r="K10" s="15"/>
      <c r="L10" s="15" t="s">
        <v>5</v>
      </c>
      <c r="M10" s="15"/>
      <c r="N10" s="15"/>
      <c r="O10" s="15"/>
      <c r="P10" s="16"/>
      <c r="Q10" s="15"/>
      <c r="R10" s="37">
        <f>SUM(R11:R14)</f>
        <v>1947.105286</v>
      </c>
      <c r="T10" s="8">
        <v>24076.985553999999</v>
      </c>
      <c r="U10" s="8">
        <v>1947.105286</v>
      </c>
    </row>
    <row r="11" spans="2:21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6">
        <v>9567.3566890000002</v>
      </c>
      <c r="J11" s="15"/>
      <c r="K11" s="15"/>
      <c r="L11" s="15"/>
      <c r="M11" s="21" t="s">
        <v>7</v>
      </c>
      <c r="N11" s="21"/>
      <c r="O11" s="21"/>
      <c r="P11" s="22"/>
      <c r="Q11" s="15"/>
      <c r="R11" s="38">
        <v>617.29765799999996</v>
      </c>
      <c r="T11" s="8">
        <v>9567.3566890000002</v>
      </c>
      <c r="U11" s="8">
        <v>617.29765799999996</v>
      </c>
    </row>
    <row r="12" spans="2:21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6">
        <v>0</v>
      </c>
      <c r="J12" s="15"/>
      <c r="K12" s="15"/>
      <c r="L12" s="15"/>
      <c r="M12" s="21" t="s">
        <v>9</v>
      </c>
      <c r="N12" s="21"/>
      <c r="O12" s="21"/>
      <c r="P12" s="22"/>
      <c r="Q12" s="15"/>
      <c r="R12" s="38">
        <v>510.50660099999999</v>
      </c>
      <c r="T12" s="8">
        <v>0</v>
      </c>
      <c r="U12" s="8">
        <v>510.50660099999999</v>
      </c>
    </row>
    <row r="13" spans="2:21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6">
        <v>3291.5035280000002</v>
      </c>
      <c r="J13" s="15"/>
      <c r="K13" s="15"/>
      <c r="L13" s="15"/>
      <c r="M13" s="21" t="s">
        <v>12</v>
      </c>
      <c r="N13" s="21"/>
      <c r="O13" s="21"/>
      <c r="P13" s="22"/>
      <c r="Q13" s="15"/>
      <c r="R13" s="38">
        <v>0</v>
      </c>
      <c r="T13" s="8">
        <v>3291.5035280000002</v>
      </c>
      <c r="U13" s="8">
        <v>0</v>
      </c>
    </row>
    <row r="14" spans="2:21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6"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8">
        <v>819.30102699999998</v>
      </c>
      <c r="T14" s="8">
        <v>0</v>
      </c>
      <c r="U14" s="8">
        <v>819.30102699999998</v>
      </c>
    </row>
    <row r="15" spans="2:21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5">
        <f>I16+I34+I49+I62+I67+I50</f>
        <v>302665.52881099994</v>
      </c>
      <c r="J15" s="15"/>
      <c r="K15" s="15"/>
      <c r="L15" s="15" t="s">
        <v>16</v>
      </c>
      <c r="M15" s="15"/>
      <c r="N15" s="15"/>
      <c r="O15" s="15"/>
      <c r="P15" s="16"/>
      <c r="Q15" s="15"/>
      <c r="R15" s="37">
        <f>SUM(R16:R19)</f>
        <v>6455.3286390000003</v>
      </c>
      <c r="T15" s="8">
        <v>302665.52880999999</v>
      </c>
      <c r="U15" s="8">
        <v>6455.3286390000003</v>
      </c>
    </row>
    <row r="16" spans="2:21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5">
        <f>I17+I26</f>
        <v>188829.171963</v>
      </c>
      <c r="J16" s="15"/>
      <c r="K16" s="15"/>
      <c r="L16" s="15"/>
      <c r="M16" s="21" t="s">
        <v>18</v>
      </c>
      <c r="N16" s="21"/>
      <c r="O16" s="21"/>
      <c r="P16" s="22"/>
      <c r="Q16" s="15"/>
      <c r="R16" s="38">
        <v>13.769447</v>
      </c>
      <c r="T16" s="8">
        <v>188829.171963</v>
      </c>
      <c r="U16" s="8">
        <v>13.769447</v>
      </c>
    </row>
    <row r="17" spans="2:21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5">
        <f>I18+I19+I21</f>
        <v>129307.144007</v>
      </c>
      <c r="J17" s="15"/>
      <c r="K17" s="15"/>
      <c r="L17" s="15"/>
      <c r="M17" s="21" t="s">
        <v>20</v>
      </c>
      <c r="N17" s="21"/>
      <c r="O17" s="21"/>
      <c r="P17" s="22"/>
      <c r="Q17" s="15"/>
      <c r="R17" s="38">
        <v>0</v>
      </c>
      <c r="T17" s="8">
        <v>129307.144007</v>
      </c>
      <c r="U17" s="8">
        <v>0</v>
      </c>
    </row>
    <row r="18" spans="2:21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6">
        <v>3674.5485669999998</v>
      </c>
      <c r="J18" s="15"/>
      <c r="K18" s="15"/>
      <c r="L18" s="15"/>
      <c r="M18" s="21" t="s">
        <v>22</v>
      </c>
      <c r="N18" s="21"/>
      <c r="O18" s="21"/>
      <c r="P18" s="22"/>
      <c r="Q18" s="15"/>
      <c r="R18" s="38">
        <v>27.773941000000001</v>
      </c>
      <c r="T18" s="8">
        <v>3674.5485669999998</v>
      </c>
      <c r="U18" s="8">
        <v>27.773941000000001</v>
      </c>
    </row>
    <row r="19" spans="2:21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6">
        <v>11.100719</v>
      </c>
      <c r="J19" s="15"/>
      <c r="K19" s="15"/>
      <c r="L19" s="15"/>
      <c r="M19" s="21" t="s">
        <v>10</v>
      </c>
      <c r="O19" s="21"/>
      <c r="P19" s="22"/>
      <c r="Q19" s="15"/>
      <c r="R19" s="38">
        <v>6413.7852510000002</v>
      </c>
      <c r="T19" s="8">
        <v>11.100719</v>
      </c>
      <c r="U19" s="8">
        <v>6413.7852510000002</v>
      </c>
    </row>
    <row r="20" spans="2:21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5"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7">
        <v>9186.2102680000007</v>
      </c>
      <c r="T20" s="8">
        <v>0</v>
      </c>
      <c r="U20" s="8">
        <v>9193.7486630000003</v>
      </c>
    </row>
    <row r="21" spans="2:21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5">
        <f>SUM(I22:I25)</f>
        <v>125621.494721</v>
      </c>
      <c r="J21" s="15"/>
      <c r="K21" s="15"/>
      <c r="L21" s="15" t="s">
        <v>27</v>
      </c>
      <c r="M21" s="15"/>
      <c r="N21" s="15"/>
      <c r="O21" s="15"/>
      <c r="P21" s="16"/>
      <c r="Q21" s="15"/>
      <c r="R21" s="37">
        <f>SUM(R22:R23)</f>
        <v>0</v>
      </c>
      <c r="T21" s="8">
        <v>125621.494721</v>
      </c>
      <c r="U21" s="8">
        <v>0</v>
      </c>
    </row>
    <row r="22" spans="2:21" s="8" customFormat="1" ht="15" customHeight="1" x14ac:dyDescent="0.25">
      <c r="B22" s="14"/>
      <c r="C22" s="15"/>
      <c r="D22" s="15"/>
      <c r="E22" s="21"/>
      <c r="F22" s="22"/>
      <c r="G22" s="21" t="s">
        <v>82</v>
      </c>
      <c r="H22" s="21"/>
      <c r="I22" s="36"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8">
        <v>0</v>
      </c>
      <c r="T22" s="8">
        <v>0</v>
      </c>
      <c r="U22" s="8">
        <v>0</v>
      </c>
    </row>
    <row r="23" spans="2:21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6"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8">
        <v>0</v>
      </c>
      <c r="T23" s="8">
        <v>0</v>
      </c>
      <c r="U23" s="8">
        <v>0</v>
      </c>
    </row>
    <row r="24" spans="2:21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6">
        <v>125621.494721</v>
      </c>
      <c r="J24" s="15"/>
      <c r="K24" s="15"/>
      <c r="L24" s="15" t="s">
        <v>33</v>
      </c>
      <c r="M24" s="15"/>
      <c r="N24" s="15"/>
      <c r="O24" s="15"/>
      <c r="P24" s="16"/>
      <c r="Q24" s="15"/>
      <c r="R24" s="37">
        <f>R25</f>
        <v>24328.829301999998</v>
      </c>
      <c r="T24" s="8">
        <v>125621.494721</v>
      </c>
      <c r="U24" s="8">
        <v>24328.829301999998</v>
      </c>
    </row>
    <row r="25" spans="2:21" s="8" customFormat="1" ht="15" customHeight="1" x14ac:dyDescent="0.25">
      <c r="B25" s="14"/>
      <c r="C25" s="15"/>
      <c r="D25" s="15"/>
      <c r="E25" s="21"/>
      <c r="F25" s="22" t="s">
        <v>83</v>
      </c>
      <c r="G25" s="21"/>
      <c r="H25" s="21"/>
      <c r="I25" s="35"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7">
        <f>R26+R27</f>
        <v>24328.829301999998</v>
      </c>
      <c r="T25" s="8">
        <v>0</v>
      </c>
      <c r="U25" s="8">
        <v>24328.829301999998</v>
      </c>
    </row>
    <row r="26" spans="2:21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5">
        <f>I27+I30</f>
        <v>59522.027956000005</v>
      </c>
      <c r="J26" s="15"/>
      <c r="K26" s="15"/>
      <c r="L26" s="15"/>
      <c r="M26" s="15"/>
      <c r="N26" s="21" t="s">
        <v>37</v>
      </c>
      <c r="O26" s="15"/>
      <c r="P26" s="16"/>
      <c r="Q26" s="15"/>
      <c r="R26" s="38">
        <v>21180.048043999999</v>
      </c>
      <c r="T26" s="8">
        <v>59522.027955999998</v>
      </c>
      <c r="U26" s="8">
        <v>21180.048043999999</v>
      </c>
    </row>
    <row r="27" spans="2:21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5">
        <f>SUM(I28:I29)</f>
        <v>59522.027956000005</v>
      </c>
      <c r="J27" s="15"/>
      <c r="K27" s="15"/>
      <c r="L27" s="15"/>
      <c r="M27" s="15"/>
      <c r="N27" s="15" t="s">
        <v>39</v>
      </c>
      <c r="O27" s="15"/>
      <c r="P27" s="16"/>
      <c r="Q27" s="15"/>
      <c r="R27" s="37">
        <f>R28+R29</f>
        <v>3148.781258</v>
      </c>
      <c r="T27" s="8">
        <v>59522.027955999998</v>
      </c>
      <c r="U27" s="8">
        <v>3148.781258</v>
      </c>
    </row>
    <row r="28" spans="2:21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6">
        <v>18478.822652999999</v>
      </c>
      <c r="J28" s="15"/>
      <c r="K28" s="15"/>
      <c r="L28" s="15"/>
      <c r="M28" s="15"/>
      <c r="N28" s="15"/>
      <c r="O28" s="21" t="s">
        <v>41</v>
      </c>
      <c r="P28" s="22"/>
      <c r="Q28" s="21"/>
      <c r="R28" s="38">
        <v>0</v>
      </c>
      <c r="T28" s="8">
        <v>18478.822652999999</v>
      </c>
      <c r="U28" s="8">
        <v>0</v>
      </c>
    </row>
    <row r="29" spans="2:21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6">
        <v>41043.205303000002</v>
      </c>
      <c r="J29" s="15"/>
      <c r="K29" s="15"/>
      <c r="L29" s="15"/>
      <c r="M29" s="15"/>
      <c r="N29" s="15"/>
      <c r="O29" s="21" t="s">
        <v>10</v>
      </c>
      <c r="P29" s="22"/>
      <c r="Q29" s="21"/>
      <c r="R29" s="38">
        <v>3148.781258</v>
      </c>
      <c r="T29" s="8">
        <v>41043.205303000002</v>
      </c>
      <c r="U29" s="8">
        <v>3148.781258</v>
      </c>
    </row>
    <row r="30" spans="2:21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5">
        <f>SUM(I31:I32)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7">
        <f>R31+R49</f>
        <v>195888.72108399999</v>
      </c>
      <c r="T30" s="8">
        <v>0</v>
      </c>
      <c r="U30" s="8">
        <v>195888.72108700001</v>
      </c>
    </row>
    <row r="31" spans="2:21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5"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7">
        <f>R32+R41</f>
        <v>195885.63172899999</v>
      </c>
      <c r="T31" s="8">
        <v>0</v>
      </c>
      <c r="U31" s="8">
        <v>195885.631731</v>
      </c>
    </row>
    <row r="32" spans="2:21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5"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7">
        <f>R33+R34+R35+R36+R40</f>
        <v>140176.19339099998</v>
      </c>
      <c r="T32" s="8">
        <v>0</v>
      </c>
      <c r="U32" s="8">
        <v>140176.19339299999</v>
      </c>
    </row>
    <row r="33" spans="2:21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5"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8">
        <v>4203.211448</v>
      </c>
      <c r="T33" s="8">
        <v>0</v>
      </c>
      <c r="U33" s="8">
        <v>4203.2114499999998</v>
      </c>
    </row>
    <row r="34" spans="2:21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5">
        <f>I35+I42</f>
        <v>49649.165063</v>
      </c>
      <c r="J34" s="15"/>
      <c r="K34" s="15"/>
      <c r="L34" s="15"/>
      <c r="M34" s="15"/>
      <c r="N34" s="15"/>
      <c r="O34" s="21" t="s">
        <v>23</v>
      </c>
      <c r="P34" s="22"/>
      <c r="Q34" s="21"/>
      <c r="R34" s="38">
        <v>0</v>
      </c>
      <c r="T34" s="8">
        <v>49649.165062</v>
      </c>
      <c r="U34" s="8">
        <v>0</v>
      </c>
    </row>
    <row r="35" spans="2:21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5">
        <f>I36+I39</f>
        <v>41619.128433999998</v>
      </c>
      <c r="J35" s="15"/>
      <c r="K35" s="15"/>
      <c r="L35" s="15"/>
      <c r="M35" s="15"/>
      <c r="N35" s="15"/>
      <c r="O35" s="21" t="s">
        <v>24</v>
      </c>
      <c r="P35" s="22"/>
      <c r="Q35" s="21"/>
      <c r="R35" s="38">
        <v>0</v>
      </c>
      <c r="T35" s="8">
        <v>41619.128433999998</v>
      </c>
      <c r="U35" s="8">
        <v>0</v>
      </c>
    </row>
    <row r="36" spans="2:21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5"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7">
        <f>+R37+R38+R39</f>
        <v>135972.98194299999</v>
      </c>
      <c r="T36" s="8">
        <v>0</v>
      </c>
      <c r="U36" s="8">
        <v>135972.98194299999</v>
      </c>
    </row>
    <row r="37" spans="2:21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5"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8">
        <v>0</v>
      </c>
      <c r="T37" s="8">
        <v>0</v>
      </c>
      <c r="U37" s="8">
        <v>0</v>
      </c>
    </row>
    <row r="38" spans="2:21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5"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8">
        <v>0</v>
      </c>
      <c r="T38" s="8">
        <v>0</v>
      </c>
      <c r="U38" s="8">
        <v>0</v>
      </c>
    </row>
    <row r="39" spans="2:21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5">
        <f>SUM(I40:I41)</f>
        <v>41619.128433999998</v>
      </c>
      <c r="J39" s="15"/>
      <c r="K39" s="15"/>
      <c r="L39" s="15"/>
      <c r="M39" s="15"/>
      <c r="N39" s="15"/>
      <c r="O39" s="15"/>
      <c r="P39" s="22" t="s">
        <v>32</v>
      </c>
      <c r="Q39" s="21"/>
      <c r="R39" s="38">
        <v>135972.98194299999</v>
      </c>
      <c r="T39" s="8">
        <v>41619.128433999998</v>
      </c>
      <c r="U39" s="8">
        <v>135972.98194299999</v>
      </c>
    </row>
    <row r="40" spans="2:21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6">
        <v>41619.128433999998</v>
      </c>
      <c r="J40" s="15"/>
      <c r="K40" s="15"/>
      <c r="L40" s="15"/>
      <c r="M40" s="15"/>
      <c r="N40" s="15"/>
      <c r="O40" s="15" t="s">
        <v>34</v>
      </c>
      <c r="P40" s="16"/>
      <c r="Q40" s="15"/>
      <c r="R40" s="38">
        <v>0</v>
      </c>
      <c r="T40" s="8">
        <v>41619.128433999998</v>
      </c>
      <c r="U40" s="8">
        <v>0</v>
      </c>
    </row>
    <row r="41" spans="2:21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5"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7">
        <f>R42+R45</f>
        <v>55709.438338</v>
      </c>
      <c r="T41" s="8">
        <v>0</v>
      </c>
      <c r="U41" s="8">
        <v>55709.438338</v>
      </c>
    </row>
    <row r="42" spans="2:21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5">
        <f>I43+I44+I47+I48</f>
        <v>8030.0366290000002</v>
      </c>
      <c r="J42" s="15"/>
      <c r="K42" s="15"/>
      <c r="L42" s="15"/>
      <c r="M42" s="15"/>
      <c r="N42" s="15"/>
      <c r="O42" s="15" t="s">
        <v>38</v>
      </c>
      <c r="P42" s="16"/>
      <c r="Q42" s="15"/>
      <c r="R42" s="38">
        <f>+R43+R44</f>
        <v>55709.438338</v>
      </c>
      <c r="T42" s="8">
        <v>8030.0366279999998</v>
      </c>
      <c r="U42" s="8">
        <v>55709.438338</v>
      </c>
    </row>
    <row r="43" spans="2:21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6">
        <v>8030.0366290000002</v>
      </c>
      <c r="J43" s="15"/>
      <c r="K43" s="15"/>
      <c r="L43" s="15"/>
      <c r="M43" s="15"/>
      <c r="N43" s="15"/>
      <c r="O43" s="15"/>
      <c r="P43" s="22" t="s">
        <v>40</v>
      </c>
      <c r="Q43" s="21"/>
      <c r="R43" s="38">
        <v>15379.527811</v>
      </c>
      <c r="T43" s="8">
        <v>8030.0366279999998</v>
      </c>
      <c r="U43" s="8">
        <v>15379.527811</v>
      </c>
    </row>
    <row r="44" spans="2:21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5"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8">
        <v>40329.910527</v>
      </c>
      <c r="T44" s="8">
        <v>0</v>
      </c>
      <c r="U44" s="8">
        <v>40329.910527</v>
      </c>
    </row>
    <row r="45" spans="2:21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5"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8">
        <f>SUM(R46:R48)</f>
        <v>0</v>
      </c>
      <c r="T45" s="8">
        <v>0</v>
      </c>
      <c r="U45" s="8">
        <v>0</v>
      </c>
    </row>
    <row r="46" spans="2:21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5"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8">
        <v>0</v>
      </c>
      <c r="T46" s="8">
        <v>0</v>
      </c>
      <c r="U46" s="8">
        <v>0</v>
      </c>
    </row>
    <row r="47" spans="2:21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5"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8">
        <v>0</v>
      </c>
      <c r="T47" s="8">
        <v>0</v>
      </c>
      <c r="U47" s="8">
        <v>0</v>
      </c>
    </row>
    <row r="48" spans="2:21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5">
        <v>0</v>
      </c>
      <c r="J48" s="15"/>
      <c r="K48" s="15"/>
      <c r="L48" s="15"/>
      <c r="M48" s="15"/>
      <c r="N48" s="15"/>
      <c r="O48" s="15"/>
      <c r="P48" s="22" t="s">
        <v>34</v>
      </c>
      <c r="Q48" s="21"/>
      <c r="R48" s="38">
        <v>0</v>
      </c>
      <c r="T48" s="8">
        <v>0</v>
      </c>
      <c r="U48" s="8">
        <v>0</v>
      </c>
    </row>
    <row r="49" spans="2:21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5">
        <v>13867.496174</v>
      </c>
      <c r="J49" s="15"/>
      <c r="K49" s="15"/>
      <c r="L49" s="15"/>
      <c r="M49" s="15" t="s">
        <v>61</v>
      </c>
      <c r="N49" s="15"/>
      <c r="O49" s="15"/>
      <c r="P49" s="16"/>
      <c r="Q49" s="15"/>
      <c r="R49" s="37">
        <v>3.0893549999999999</v>
      </c>
      <c r="T49" s="8">
        <v>13867.496174</v>
      </c>
      <c r="U49" s="8">
        <v>3.089356</v>
      </c>
    </row>
    <row r="50" spans="2:21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5">
        <f>+I51+I54</f>
        <v>4646.6707399999996</v>
      </c>
      <c r="J50" s="15"/>
      <c r="K50" s="15"/>
      <c r="L50" s="15" t="s">
        <v>63</v>
      </c>
      <c r="M50" s="15"/>
      <c r="N50" s="15"/>
      <c r="O50" s="15"/>
      <c r="P50" s="16"/>
      <c r="Q50" s="15"/>
      <c r="R50" s="37">
        <f>R51+R58</f>
        <v>58924.401231000003</v>
      </c>
      <c r="T50" s="8">
        <v>4646.6707399999996</v>
      </c>
      <c r="U50" s="8">
        <v>58924.401231000003</v>
      </c>
    </row>
    <row r="51" spans="2:21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5"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7">
        <f>R52+R55</f>
        <v>43409.956961000004</v>
      </c>
      <c r="T51" s="8">
        <v>0</v>
      </c>
      <c r="U51" s="8">
        <v>43409.956961000004</v>
      </c>
    </row>
    <row r="52" spans="2:21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5"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8">
        <v>0</v>
      </c>
      <c r="T52" s="8">
        <v>0</v>
      </c>
      <c r="U52" s="8">
        <v>0</v>
      </c>
    </row>
    <row r="53" spans="2:21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5"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8">
        <v>0</v>
      </c>
      <c r="T53" s="8">
        <v>0</v>
      </c>
      <c r="U53" s="8">
        <v>0</v>
      </c>
    </row>
    <row r="54" spans="2:21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5">
        <f>+I60</f>
        <v>4646.6707399999996</v>
      </c>
      <c r="J54" s="15"/>
      <c r="K54" s="15"/>
      <c r="L54" s="15"/>
      <c r="M54" s="15"/>
      <c r="N54" s="15"/>
      <c r="O54" s="21" t="s">
        <v>51</v>
      </c>
      <c r="P54" s="22"/>
      <c r="Q54" s="21"/>
      <c r="R54" s="38">
        <v>0</v>
      </c>
      <c r="T54" s="8">
        <v>4646.6707399999996</v>
      </c>
      <c r="U54" s="8">
        <v>0</v>
      </c>
    </row>
    <row r="55" spans="2:21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5"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7">
        <f>+R56</f>
        <v>43409.956961000004</v>
      </c>
      <c r="T55" s="8">
        <v>0</v>
      </c>
      <c r="U55" s="8">
        <v>43409.956961000004</v>
      </c>
    </row>
    <row r="56" spans="2:21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5"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8">
        <v>43409.956961000004</v>
      </c>
      <c r="T56" s="8">
        <v>0</v>
      </c>
      <c r="U56" s="8">
        <v>43409.956961000004</v>
      </c>
    </row>
    <row r="57" spans="2:21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5"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8">
        <v>0</v>
      </c>
      <c r="T57" s="8">
        <v>0</v>
      </c>
      <c r="U57" s="8">
        <v>0</v>
      </c>
    </row>
    <row r="58" spans="2:21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5"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7">
        <f>SUM(R59:R60)</f>
        <v>15514.44427</v>
      </c>
      <c r="T58" s="8">
        <v>0</v>
      </c>
      <c r="U58" s="8">
        <v>15514.44427</v>
      </c>
    </row>
    <row r="59" spans="2:21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5"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8">
        <v>15514.44427</v>
      </c>
      <c r="T59" s="8">
        <v>0</v>
      </c>
      <c r="U59" s="8">
        <v>15514.44427</v>
      </c>
    </row>
    <row r="60" spans="2:21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5">
        <v>4646.6707399999996</v>
      </c>
      <c r="J60" s="15"/>
      <c r="K60" s="15"/>
      <c r="L60" s="15"/>
      <c r="M60" s="15"/>
      <c r="N60" s="15" t="s">
        <v>55</v>
      </c>
      <c r="O60" s="15"/>
      <c r="P60" s="16"/>
      <c r="Q60" s="15"/>
      <c r="R60" s="38">
        <v>0</v>
      </c>
      <c r="T60" s="8">
        <v>4646.6707399999996</v>
      </c>
      <c r="U60" s="8">
        <v>0</v>
      </c>
    </row>
    <row r="61" spans="2:21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5"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8">
        <v>0</v>
      </c>
      <c r="T61" s="8">
        <v>0</v>
      </c>
      <c r="U61" s="8">
        <v>0</v>
      </c>
    </row>
    <row r="62" spans="2:21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5">
        <f>SUM(I63:I66)</f>
        <v>31446.262348999997</v>
      </c>
      <c r="J62" s="15"/>
      <c r="K62" s="15"/>
      <c r="L62" s="15"/>
      <c r="M62" s="15"/>
      <c r="N62" s="15"/>
      <c r="O62" s="21" t="s">
        <v>57</v>
      </c>
      <c r="P62" s="22"/>
      <c r="Q62" s="21"/>
      <c r="R62" s="38">
        <v>0</v>
      </c>
      <c r="T62" s="8">
        <v>31446.262349000001</v>
      </c>
      <c r="U62" s="8">
        <v>0</v>
      </c>
    </row>
    <row r="63" spans="2:21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6">
        <v>34.979405</v>
      </c>
      <c r="J63" s="15"/>
      <c r="K63" s="15"/>
      <c r="L63" s="15"/>
      <c r="M63" s="15"/>
      <c r="N63" s="15" t="s">
        <v>58</v>
      </c>
      <c r="O63" s="15"/>
      <c r="P63" s="16"/>
      <c r="Q63" s="15"/>
      <c r="R63" s="38">
        <v>0</v>
      </c>
      <c r="T63" s="8">
        <v>34.979405</v>
      </c>
      <c r="U63" s="8">
        <v>0</v>
      </c>
    </row>
    <row r="64" spans="2:21" s="8" customFormat="1" ht="15" customHeight="1" x14ac:dyDescent="0.25">
      <c r="B64" s="14"/>
      <c r="C64" s="21"/>
      <c r="D64" s="15"/>
      <c r="E64" s="21"/>
      <c r="F64" s="22" t="s">
        <v>84</v>
      </c>
      <c r="G64" s="21"/>
      <c r="H64" s="21"/>
      <c r="I64" s="36">
        <v>28732.790314999998</v>
      </c>
      <c r="J64" s="15"/>
      <c r="K64" s="15"/>
      <c r="L64" s="15"/>
      <c r="M64" s="15"/>
      <c r="N64" s="21" t="s">
        <v>59</v>
      </c>
      <c r="O64" s="21"/>
      <c r="P64" s="22"/>
      <c r="Q64" s="15"/>
      <c r="R64" s="38">
        <v>0</v>
      </c>
      <c r="T64" s="8">
        <v>28732.790314999998</v>
      </c>
      <c r="U64" s="8">
        <v>0</v>
      </c>
    </row>
    <row r="65" spans="2:21" s="8" customFormat="1" ht="15" customHeight="1" x14ac:dyDescent="0.25">
      <c r="B65" s="14"/>
      <c r="C65" s="21"/>
      <c r="D65" s="15"/>
      <c r="E65" s="21"/>
      <c r="F65" s="22" t="s">
        <v>85</v>
      </c>
      <c r="G65" s="21"/>
      <c r="H65" s="21"/>
      <c r="I65" s="36">
        <v>1502.4666480000001</v>
      </c>
      <c r="J65" s="15"/>
      <c r="K65" s="15"/>
      <c r="L65" s="15" t="s">
        <v>70</v>
      </c>
      <c r="M65" s="15"/>
      <c r="N65" s="15"/>
      <c r="O65" s="15"/>
      <c r="P65" s="16"/>
      <c r="Q65" s="15"/>
      <c r="R65" s="38">
        <v>0</v>
      </c>
      <c r="T65" s="8">
        <v>1502.4666480000001</v>
      </c>
      <c r="U65" s="8">
        <v>0</v>
      </c>
    </row>
    <row r="66" spans="2:21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6">
        <v>1176.025981</v>
      </c>
      <c r="J66" s="15"/>
      <c r="K66" s="15"/>
      <c r="L66" s="15"/>
      <c r="M66" s="21" t="s">
        <v>71</v>
      </c>
      <c r="N66" s="21"/>
      <c r="O66" s="21"/>
      <c r="P66" s="22"/>
      <c r="Q66" s="15"/>
      <c r="R66" s="38">
        <v>0</v>
      </c>
      <c r="T66" s="8">
        <v>1176.025981</v>
      </c>
      <c r="U66" s="8">
        <v>0</v>
      </c>
    </row>
    <row r="67" spans="2:21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5">
        <f>SUM(I68+I71+I72)</f>
        <v>14226.762522000001</v>
      </c>
      <c r="J67" s="15"/>
      <c r="K67" s="15"/>
      <c r="L67" s="15"/>
      <c r="M67" s="21" t="s">
        <v>73</v>
      </c>
      <c r="N67" s="21"/>
      <c r="O67" s="21"/>
      <c r="P67" s="22"/>
      <c r="Q67" s="15"/>
      <c r="R67" s="38">
        <v>0</v>
      </c>
      <c r="T67" s="8">
        <v>14226.762522000001</v>
      </c>
      <c r="U67" s="8">
        <v>0</v>
      </c>
    </row>
    <row r="68" spans="2:21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5"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7">
        <f>SUM(R69:R73)</f>
        <v>42863.240377000002</v>
      </c>
      <c r="T68" s="8">
        <v>0</v>
      </c>
      <c r="U68" s="8">
        <v>42863.240373000001</v>
      </c>
    </row>
    <row r="69" spans="2:21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5"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8">
        <v>27972.663592000001</v>
      </c>
      <c r="T69" s="8">
        <v>0</v>
      </c>
      <c r="U69" s="8">
        <v>27972.663592000001</v>
      </c>
    </row>
    <row r="70" spans="2:21" s="8" customFormat="1" ht="15" customHeight="1" x14ac:dyDescent="0.25">
      <c r="B70" s="14"/>
      <c r="C70" s="21"/>
      <c r="F70" s="21" t="s">
        <v>77</v>
      </c>
      <c r="I70" s="35"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8">
        <v>11607.421276999999</v>
      </c>
      <c r="T70" s="8">
        <v>0</v>
      </c>
      <c r="U70" s="8">
        <v>11607.421276999999</v>
      </c>
    </row>
    <row r="71" spans="2:21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5"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8">
        <v>1.9999999999999999E-6</v>
      </c>
      <c r="T71" s="8">
        <v>0</v>
      </c>
      <c r="U71" s="8">
        <v>-1.9999999999999999E-6</v>
      </c>
    </row>
    <row r="72" spans="2:21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6">
        <v>14226.762522000001</v>
      </c>
      <c r="J72" s="15"/>
      <c r="K72" s="15"/>
      <c r="L72" s="21" t="s">
        <v>11</v>
      </c>
      <c r="M72" s="21"/>
      <c r="N72" s="21"/>
      <c r="O72" s="21"/>
      <c r="P72" s="22"/>
      <c r="Q72" s="21"/>
      <c r="R72" s="38">
        <v>3283.1555060000001</v>
      </c>
      <c r="T72" s="8">
        <v>14226.762522000001</v>
      </c>
      <c r="U72" s="8">
        <v>3283.1555060000001</v>
      </c>
    </row>
    <row r="73" spans="2:21" s="8" customFormat="1" ht="15" customHeight="1" x14ac:dyDescent="0.25">
      <c r="B73" s="14"/>
      <c r="C73" s="21"/>
      <c r="I73" s="35">
        <v>0</v>
      </c>
      <c r="J73" s="15"/>
      <c r="K73" s="15"/>
      <c r="L73" s="21" t="s">
        <v>13</v>
      </c>
      <c r="M73" s="21"/>
      <c r="N73" s="21"/>
      <c r="O73" s="21"/>
      <c r="P73" s="22"/>
      <c r="Q73" s="21"/>
      <c r="R73" s="38">
        <v>0</v>
      </c>
      <c r="T73" s="8">
        <v>0</v>
      </c>
      <c r="U73" s="8">
        <v>0</v>
      </c>
    </row>
    <row r="74" spans="2:21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27"/>
      <c r="J74" s="28"/>
      <c r="K74" s="28"/>
      <c r="L74" s="29"/>
      <c r="M74" s="28"/>
      <c r="N74" s="28"/>
      <c r="O74" s="28"/>
      <c r="P74" s="28"/>
      <c r="Q74" s="28"/>
      <c r="R74" s="30"/>
      <c r="T74" s="24">
        <v>0</v>
      </c>
      <c r="U74" s="24">
        <v>0</v>
      </c>
    </row>
    <row r="75" spans="2:21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portrait" verticalDpi="0" r:id="rId1"/>
  <ignoredErrors>
    <ignoredError sqref="R15 I30 R58 R4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2020-05-14T17:49:20Z</dcterms:modified>
</cp:coreProperties>
</file>