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lespinoz\AppData\Local\Microsoft\Windows\INetCache\Content.Outlook\KQUBKYWT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" l="1"/>
  <c r="I12" i="1"/>
  <c r="R73" i="1" l="1"/>
  <c r="R72" i="1"/>
  <c r="R71" i="1"/>
  <c r="R70" i="1"/>
  <c r="R69" i="1"/>
  <c r="R67" i="1"/>
  <c r="R66" i="1"/>
  <c r="R64" i="1"/>
  <c r="R62" i="1"/>
  <c r="R61" i="1"/>
  <c r="R59" i="1"/>
  <c r="R57" i="1"/>
  <c r="R56" i="1"/>
  <c r="R54" i="1"/>
  <c r="R53" i="1"/>
  <c r="R49" i="1"/>
  <c r="R48" i="1"/>
  <c r="R47" i="1"/>
  <c r="R46" i="1"/>
  <c r="R44" i="1"/>
  <c r="R43" i="1"/>
  <c r="R40" i="1"/>
  <c r="R39" i="1"/>
  <c r="R38" i="1"/>
  <c r="R37" i="1"/>
  <c r="R35" i="1"/>
  <c r="R33" i="1"/>
  <c r="R34" i="1"/>
  <c r="R29" i="1"/>
  <c r="R28" i="1"/>
  <c r="R26" i="1"/>
  <c r="R23" i="1"/>
  <c r="R22" i="1"/>
  <c r="R20" i="1"/>
  <c r="R19" i="1"/>
  <c r="R18" i="1"/>
  <c r="R17" i="1"/>
  <c r="R16" i="1"/>
  <c r="R14" i="1"/>
  <c r="R13" i="1"/>
  <c r="R12" i="1"/>
  <c r="R11" i="1"/>
  <c r="I72" i="1"/>
  <c r="I71" i="1"/>
  <c r="I70" i="1"/>
  <c r="I69" i="1"/>
  <c r="I66" i="1"/>
  <c r="I65" i="1"/>
  <c r="I64" i="1"/>
  <c r="I63" i="1"/>
  <c r="I61" i="1"/>
  <c r="I60" i="1"/>
  <c r="I59" i="1"/>
  <c r="I58" i="1"/>
  <c r="I57" i="1"/>
  <c r="I56" i="1"/>
  <c r="I55" i="1"/>
  <c r="I53" i="1"/>
  <c r="I52" i="1"/>
  <c r="I49" i="1"/>
  <c r="I48" i="1"/>
  <c r="I47" i="1"/>
  <c r="I45" i="1"/>
  <c r="I43" i="1"/>
  <c r="I41" i="1"/>
  <c r="I40" i="1"/>
  <c r="I38" i="1"/>
  <c r="I37" i="1"/>
  <c r="I33" i="1"/>
  <c r="I32" i="1"/>
  <c r="I31" i="1"/>
  <c r="I29" i="1"/>
  <c r="I28" i="1"/>
  <c r="I25" i="1"/>
  <c r="I24" i="1"/>
  <c r="I23" i="1"/>
  <c r="I22" i="1"/>
  <c r="I20" i="1"/>
  <c r="I19" i="1"/>
  <c r="I18" i="1"/>
  <c r="I11" i="1"/>
  <c r="I13" i="1"/>
  <c r="I14" i="1"/>
  <c r="I10" i="1"/>
  <c r="R63" i="1" l="1"/>
  <c r="I68" i="1"/>
  <c r="I51" i="1"/>
  <c r="I44" i="1"/>
  <c r="R21" i="1" l="1"/>
  <c r="R60" i="1"/>
  <c r="R58" i="1" s="1"/>
  <c r="R65" i="1"/>
  <c r="R52" i="1"/>
  <c r="R42" i="1"/>
  <c r="I21" i="1"/>
  <c r="I17" i="1" s="1"/>
  <c r="I27" i="1"/>
  <c r="I30" i="1"/>
  <c r="I39" i="1"/>
  <c r="I35" i="1" s="1"/>
  <c r="I42" i="1"/>
  <c r="I62" i="1"/>
  <c r="I67" i="1"/>
  <c r="I54" i="1"/>
  <c r="I50" i="1" s="1"/>
  <c r="R36" i="1"/>
  <c r="R32" i="1" s="1"/>
  <c r="R55" i="1"/>
  <c r="R10" i="1"/>
  <c r="R68" i="1"/>
  <c r="R45" i="1"/>
  <c r="R27" i="1"/>
  <c r="R25" i="1" s="1"/>
  <c r="R24" i="1" s="1"/>
  <c r="R15" i="1"/>
  <c r="I9" i="1"/>
  <c r="I26" i="1" l="1"/>
  <c r="I16" i="1" s="1"/>
  <c r="R51" i="1"/>
  <c r="R50" i="1" s="1"/>
  <c r="R41" i="1"/>
  <c r="R31" i="1" s="1"/>
  <c r="R30" i="1" s="1"/>
  <c r="I34" i="1"/>
  <c r="R9" i="1" l="1"/>
  <c r="R8" i="1" s="1"/>
  <c r="I15" i="1"/>
  <c r="I8" i="1" s="1"/>
</calcChain>
</file>

<file path=xl/sharedStrings.xml><?xml version="1.0" encoding="utf-8"?>
<sst xmlns="http://schemas.openxmlformats.org/spreadsheetml/2006/main" count="137" uniqueCount="86">
  <si>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</si>
  <si>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</si>
  <si>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</si>
  <si>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</si>
  <si>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</si>
  <si>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</si>
  <si>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</si>
  <si>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</si>
  <si>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</si>
  <si>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</si>
  <si>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</si>
  <si>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</si>
  <si>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</si>
  <si>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</si>
  <si>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</si>
  <si>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</si>
  <si>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</si>
  <si>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</si>
  <si>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</si>
  <si>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</si>
  <si>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</si>
  <si>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</si>
  <si>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</si>
  <si>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</si>
  <si>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</si>
  <si>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</si>
  <si>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</si>
  <si>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</si>
  <si>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</si>
  <si>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</si>
  <si>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</si>
  <si>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</si>
  <si>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</si>
  <si>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</si>
  <si>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</si>
  <si>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</si>
  <si>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</si>
  <si>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</si>
  <si>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</si>
  <si>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</si>
  <si>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</si>
  <si>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</si>
  <si>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</si>
  <si>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</si>
  <si>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</si>
  <si>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</si>
  <si>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</si>
  <si>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</si>
  <si>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</si>
  <si>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</si>
  <si>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</si>
  <si>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</si>
  <si>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</si>
  <si>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</si>
  <si>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</si>
  <si>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</si>
  <si>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</si>
  <si>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</si>
  <si>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</si>
  <si>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</si>
  <si>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</si>
  <si>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</si>
  <si>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</si>
  <si>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</si>
  <si>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</si>
  <si>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</si>
  <si>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</si>
  <si>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</si>
  <si>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</si>
  <si>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</si>
  <si>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</si>
  <si>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</si>
  <si>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</si>
  <si>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</si>
  <si>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</si>
  <si>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</si>
  <si>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</si>
  <si>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</si>
  <si>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</si>
  <si>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</si>
  <si>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</si>
  <si>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</si>
  <si>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INTERESES COBRAEOS</t>
  </si>
  <si>
    <t>COMISIONES COBRAEAS</t>
  </si>
  <si>
    <t>Realizado 
Ene-Jun 2021</t>
  </si>
  <si>
    <t>DISPONIBILIDAD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</si>
</sst>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21\Asuntos%20Oficiales\05%20INAI\004%20Fracci&#243;n%20XLIII\2o.%20Trimestre%202021\Car&#225;tula%20Flujo%20Ejercido%20Ene-Jun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JUN 2021"/>
    </sheetNames>
    <sheetDataSet>
      <sheetData sheetId="0">
        <row r="14">
          <cell r="I14">
            <v>30421199177</v>
          </cell>
        </row>
        <row r="15">
          <cell r="I15">
            <v>18460646080</v>
          </cell>
          <cell r="T15">
            <v>312602560</v>
          </cell>
        </row>
        <row r="16">
          <cell r="I16">
            <v>1604531173</v>
          </cell>
          <cell r="T16">
            <v>209828312</v>
          </cell>
        </row>
        <row r="17">
          <cell r="I17">
            <v>2090946</v>
          </cell>
          <cell r="T17">
            <v>0</v>
          </cell>
        </row>
        <row r="18">
          <cell r="I18">
            <v>0</v>
          </cell>
          <cell r="T18">
            <v>549309915</v>
          </cell>
        </row>
        <row r="20">
          <cell r="T20">
            <v>5921462</v>
          </cell>
        </row>
        <row r="21">
          <cell r="T21">
            <v>0</v>
          </cell>
        </row>
        <row r="22">
          <cell r="I22">
            <v>7793961768</v>
          </cell>
          <cell r="T22">
            <v>10966377</v>
          </cell>
        </row>
        <row r="23">
          <cell r="I23">
            <v>5821049</v>
          </cell>
          <cell r="T23">
            <v>1687328629</v>
          </cell>
        </row>
        <row r="24">
          <cell r="I24">
            <v>0</v>
          </cell>
          <cell r="T24">
            <v>10460950132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55201753178</v>
          </cell>
        </row>
        <row r="29">
          <cell r="I29">
            <v>0</v>
          </cell>
        </row>
        <row r="30">
          <cell r="T30">
            <v>6443299203</v>
          </cell>
        </row>
        <row r="32">
          <cell r="I32">
            <v>9203078835</v>
          </cell>
          <cell r="T32">
            <v>0</v>
          </cell>
        </row>
        <row r="33">
          <cell r="I33">
            <v>15706732755</v>
          </cell>
          <cell r="T33">
            <v>1035495318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8217307216</v>
          </cell>
        </row>
        <row r="38">
          <cell r="T38">
            <v>0</v>
          </cell>
        </row>
        <row r="39">
          <cell r="T39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52718178610</v>
          </cell>
        </row>
        <row r="44">
          <cell r="I44">
            <v>2905935608</v>
          </cell>
          <cell r="T44">
            <v>0</v>
          </cell>
        </row>
        <row r="45">
          <cell r="I45">
            <v>0</v>
          </cell>
        </row>
        <row r="47">
          <cell r="I47">
            <v>4000000000</v>
          </cell>
          <cell r="T47">
            <v>7498544229</v>
          </cell>
        </row>
        <row r="48">
          <cell r="T48">
            <v>12887516609</v>
          </cell>
        </row>
        <row r="49">
          <cell r="I49">
            <v>0</v>
          </cell>
        </row>
        <row r="50">
          <cell r="I50">
            <v>478795225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10000000000</v>
          </cell>
          <cell r="T52">
            <v>0</v>
          </cell>
        </row>
        <row r="53">
          <cell r="I53">
            <v>-12568304489</v>
          </cell>
          <cell r="T53">
            <v>-3338143</v>
          </cell>
        </row>
        <row r="56">
          <cell r="I56">
            <v>0</v>
          </cell>
        </row>
        <row r="57">
          <cell r="I57">
            <v>0</v>
          </cell>
          <cell r="T57">
            <v>0</v>
          </cell>
        </row>
        <row r="58"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5011141552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61229718</v>
          </cell>
        </row>
        <row r="64">
          <cell r="I64">
            <v>0</v>
          </cell>
        </row>
        <row r="65">
          <cell r="I65">
            <v>0</v>
          </cell>
          <cell r="T65">
            <v>0</v>
          </cell>
        </row>
        <row r="66">
          <cell r="T66">
            <v>364253027</v>
          </cell>
        </row>
        <row r="67">
          <cell r="I67">
            <v>8064349</v>
          </cell>
        </row>
        <row r="68">
          <cell r="I68">
            <v>9901054669</v>
          </cell>
          <cell r="T68">
            <v>5120000000</v>
          </cell>
        </row>
        <row r="69">
          <cell r="I69">
            <v>453319065</v>
          </cell>
        </row>
        <row r="70">
          <cell r="I70">
            <v>1211857398</v>
          </cell>
          <cell r="T70">
            <v>0</v>
          </cell>
        </row>
        <row r="71">
          <cell r="T71">
            <v>0</v>
          </cell>
        </row>
        <row r="73">
          <cell r="I73">
            <v>0</v>
          </cell>
          <cell r="T73">
            <v>24224644355</v>
          </cell>
        </row>
        <row r="74">
          <cell r="I74">
            <v>0</v>
          </cell>
          <cell r="T74">
            <v>18354349587</v>
          </cell>
        </row>
        <row r="75">
          <cell r="I75">
            <v>0</v>
          </cell>
          <cell r="T75">
            <v>3420800437</v>
          </cell>
        </row>
        <row r="76">
          <cell r="I76">
            <v>3802405059</v>
          </cell>
          <cell r="T76">
            <v>2612740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B1" sqref="B1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84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84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158593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158593</v>
      </c>
    </row>
    <row r="9" spans="2:24" s="8" customFormat="1" ht="15" customHeight="1" x14ac:dyDescent="0.25">
      <c r="B9" s="14"/>
      <c r="C9" s="16" t="s">
        <v>85</v>
      </c>
      <c r="D9" s="21"/>
      <c r="E9" s="21"/>
      <c r="F9" s="21"/>
      <c r="G9" s="21"/>
      <c r="H9" s="21"/>
      <c r="I9" s="32">
        <f>SUM(I10:I14)</f>
        <v>50489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112590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ROUND(+'[1]FLUJO ENE-JUN 2021'!I14/1000000,0)</f>
        <v>30421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1072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4">
        <f>ROUND(+'[1]FLUJO ENE-JUN 2021'!I15/1000000,0)</f>
        <v>18461</v>
      </c>
      <c r="J11" s="15"/>
      <c r="K11" s="15"/>
      <c r="L11" s="15"/>
      <c r="M11" s="21" t="s">
        <v>7</v>
      </c>
      <c r="N11" s="21"/>
      <c r="O11" s="21"/>
      <c r="P11" s="22"/>
      <c r="Q11" s="15"/>
      <c r="R11" s="35">
        <f>ROUND(+'[1]FLUJO ENE-JUN 2021'!T15/1000000,0)</f>
        <v>313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4">
        <f>ROUND(+'[1]FLUJO ENE-JUN 2021'!I16/1000000,0)</f>
        <v>1605</v>
      </c>
      <c r="J12" s="15"/>
      <c r="K12" s="15"/>
      <c r="L12" s="15"/>
      <c r="M12" s="21" t="s">
        <v>9</v>
      </c>
      <c r="N12" s="21"/>
      <c r="O12" s="21"/>
      <c r="P12" s="22"/>
      <c r="Q12" s="15"/>
      <c r="R12" s="35">
        <f>ROUND(+'[1]FLUJO ENE-JUN 2021'!T16/1000000,0)</f>
        <v>210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4">
        <f>ROUND(+'[1]FLUJO ENE-JUN 2021'!I17/1000000,0)</f>
        <v>2</v>
      </c>
      <c r="J13" s="15"/>
      <c r="K13" s="15"/>
      <c r="L13" s="15"/>
      <c r="M13" s="21" t="s">
        <v>12</v>
      </c>
      <c r="N13" s="21"/>
      <c r="O13" s="21"/>
      <c r="P13" s="22"/>
      <c r="Q13" s="15"/>
      <c r="R13" s="35">
        <f>ROUND(+'[1]FLUJO ENE-JUN 2021'!T17/1000000,0)</f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4">
        <f>ROUND(+'[1]FLUJO ENE-JUN 2021'!I18/1000000,0)</f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5">
        <f>ROUND(+'[1]FLUJO ENE-JUN 2021'!T18/1000000,0)</f>
        <v>549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2">
        <f>I16+I34+I49+I62+I67+I50+I54</f>
        <v>108104</v>
      </c>
      <c r="J15" s="15"/>
      <c r="K15" s="15"/>
      <c r="L15" s="15" t="s">
        <v>16</v>
      </c>
      <c r="M15" s="15"/>
      <c r="N15" s="15"/>
      <c r="O15" s="15"/>
      <c r="P15" s="16"/>
      <c r="Q15" s="15"/>
      <c r="R15" s="33">
        <f>SUM(R16:R19)</f>
        <v>1704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2">
        <f>I17+I26</f>
        <v>87912</v>
      </c>
      <c r="J16" s="15"/>
      <c r="K16" s="15"/>
      <c r="L16" s="15"/>
      <c r="M16" s="21" t="s">
        <v>18</v>
      </c>
      <c r="N16" s="21"/>
      <c r="O16" s="21"/>
      <c r="P16" s="22"/>
      <c r="Q16" s="15"/>
      <c r="R16" s="35">
        <f>ROUND(+'[1]FLUJO ENE-JUN 2021'!T20/1000000,0)</f>
        <v>6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2">
        <f>I18+I19+I21</f>
        <v>63002</v>
      </c>
      <c r="J17" s="15"/>
      <c r="K17" s="15"/>
      <c r="L17" s="15"/>
      <c r="M17" s="21" t="s">
        <v>20</v>
      </c>
      <c r="N17" s="21"/>
      <c r="O17" s="21"/>
      <c r="P17" s="22"/>
      <c r="Q17" s="15"/>
      <c r="R17" s="35">
        <f>ROUND(+'[1]FLUJO ENE-JUN 2021'!T21/1000000,0)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4">
        <f>ROUND(+'[1]FLUJO ENE-JUN 2021'!I22/1000000,0)</f>
        <v>7794</v>
      </c>
      <c r="J18" s="15"/>
      <c r="K18" s="15"/>
      <c r="L18" s="15"/>
      <c r="M18" s="21" t="s">
        <v>22</v>
      </c>
      <c r="N18" s="21"/>
      <c r="O18" s="21"/>
      <c r="P18" s="22"/>
      <c r="Q18" s="15"/>
      <c r="R18" s="35">
        <f>ROUND(+'[1]FLUJO ENE-JUN 2021'!T22/1000000,0)</f>
        <v>11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4">
        <f>ROUND(+'[1]FLUJO ENE-JUN 2021'!I23/1000000,0)</f>
        <v>6</v>
      </c>
      <c r="J19" s="15"/>
      <c r="K19" s="15"/>
      <c r="L19" s="15"/>
      <c r="M19" s="21" t="s">
        <v>10</v>
      </c>
      <c r="O19" s="21"/>
      <c r="P19" s="22"/>
      <c r="Q19" s="15"/>
      <c r="R19" s="35">
        <f>ROUND(+'[1]FLUJO ENE-JUN 2021'!T23/1000000,0)</f>
        <v>1687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4">
        <f>ROUND(+'[1]FLUJO ENE-JUN 2021'!I24/1000000,0)</f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3">
        <f>ROUND(+'[1]FLUJO ENE-JUN 2021'!T24/1000000,0)</f>
        <v>10461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2">
        <f>SUM(I22:I25)</f>
        <v>55202</v>
      </c>
      <c r="J21" s="15"/>
      <c r="K21" s="15"/>
      <c r="L21" s="15" t="s">
        <v>27</v>
      </c>
      <c r="M21" s="15"/>
      <c r="N21" s="15"/>
      <c r="O21" s="15"/>
      <c r="P21" s="16"/>
      <c r="Q21" s="15"/>
      <c r="R21" s="33">
        <f>+R22+R23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28</v>
      </c>
      <c r="H22" s="21"/>
      <c r="I22" s="34">
        <f>ROUND(+'[1]FLUJO ENE-JUN 2021'!I26/1000000,0)</f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5">
        <f>ROUND(+'[1]FLUJO ENE-JUN 2021'!T26/1000000,0)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4">
        <f>ROUND(+'[1]FLUJO ENE-JUN 2021'!I27/1000000,0)</f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5">
        <f>ROUND(+'[1]FLUJO ENE-JUN 2021'!T27/1000000,0)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4">
        <f>ROUND(+'[1]FLUJO ENE-JUN 2021'!I28/1000000,0)</f>
        <v>55202</v>
      </c>
      <c r="J24" s="15"/>
      <c r="K24" s="15"/>
      <c r="L24" s="15" t="s">
        <v>33</v>
      </c>
      <c r="M24" s="15"/>
      <c r="N24" s="15"/>
      <c r="O24" s="15"/>
      <c r="P24" s="16"/>
      <c r="Q24" s="15"/>
      <c r="R24" s="33">
        <f>R25</f>
        <v>7478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2">
        <f>ROUND(+'[1]FLUJO ENE-JUN 2021'!I29/1000000,0)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3">
        <f>R26+R27</f>
        <v>7478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2">
        <f>I27+I30</f>
        <v>24910</v>
      </c>
      <c r="J26" s="15"/>
      <c r="K26" s="15"/>
      <c r="L26" s="15"/>
      <c r="M26" s="15"/>
      <c r="N26" s="21" t="s">
        <v>37</v>
      </c>
      <c r="O26" s="15"/>
      <c r="P26" s="16"/>
      <c r="Q26" s="15"/>
      <c r="R26" s="35">
        <f>ROUND(+'[1]FLUJO ENE-JUN 2021'!T30/1000000,0)</f>
        <v>6443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2">
        <f>SUM(I28:I29)</f>
        <v>24910</v>
      </c>
      <c r="J27" s="15"/>
      <c r="K27" s="15"/>
      <c r="L27" s="15"/>
      <c r="M27" s="15"/>
      <c r="N27" s="15" t="s">
        <v>39</v>
      </c>
      <c r="O27" s="15"/>
      <c r="P27" s="16"/>
      <c r="Q27" s="15"/>
      <c r="R27" s="33">
        <f>R28+R29</f>
        <v>1035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4">
        <f>ROUND(+'[1]FLUJO ENE-JUN 2021'!I32/1000000,0)</f>
        <v>9203</v>
      </c>
      <c r="J28" s="15"/>
      <c r="K28" s="15"/>
      <c r="L28" s="15"/>
      <c r="M28" s="15"/>
      <c r="N28" s="15"/>
      <c r="O28" s="21" t="s">
        <v>41</v>
      </c>
      <c r="P28" s="22"/>
      <c r="Q28" s="21"/>
      <c r="R28" s="35">
        <f>ROUND(+'[1]FLUJO ENE-JUN 2021'!T32/1000000,0)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4">
        <f>ROUND(+'[1]FLUJO ENE-JUN 2021'!I33/1000000,0)</f>
        <v>15707</v>
      </c>
      <c r="J29" s="15"/>
      <c r="K29" s="15"/>
      <c r="L29" s="15"/>
      <c r="M29" s="15"/>
      <c r="N29" s="15"/>
      <c r="O29" s="21" t="s">
        <v>10</v>
      </c>
      <c r="P29" s="22"/>
      <c r="Q29" s="21"/>
      <c r="R29" s="35">
        <f>ROUND(+'[1]FLUJO ENE-JUN 2021'!T33/1000000,0)</f>
        <v>1035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2">
        <f>SUM(I31:I32)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3">
        <f>R31+R49</f>
        <v>81319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2">
        <f>ROUND(+'[1]FLUJO ENE-JUN 2021'!I35/1000000,0)</f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3">
        <f>R32+R41</f>
        <v>81322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2">
        <f>ROUND(+'[1]FLUJO ENE-JUN 2021'!I36/1000000,0)</f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3">
        <f>R33+R34+R35+R36+R40</f>
        <v>60935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2">
        <f>ROUND(+'[1]FLUJO ENE-JUN 2021'!I37/1000000,0)</f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5">
        <f>ROUND(+'[1]FLUJO ENE-JUN 2021'!T37/1000000,0)</f>
        <v>8217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2">
        <f>I35+I42</f>
        <v>17384</v>
      </c>
      <c r="J34" s="15"/>
      <c r="K34" s="15"/>
      <c r="L34" s="15"/>
      <c r="M34" s="15"/>
      <c r="N34" s="15"/>
      <c r="O34" s="21" t="s">
        <v>23</v>
      </c>
      <c r="P34" s="22"/>
      <c r="Q34" s="21"/>
      <c r="R34" s="35">
        <f>ROUND(+'[1]FLUJO ENE-JUN 2021'!T38/1000000,0)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2">
        <f>I36+I39</f>
        <v>2906</v>
      </c>
      <c r="J35" s="15"/>
      <c r="K35" s="15"/>
      <c r="L35" s="15"/>
      <c r="M35" s="15"/>
      <c r="N35" s="15"/>
      <c r="O35" s="21" t="s">
        <v>24</v>
      </c>
      <c r="P35" s="22"/>
      <c r="Q35" s="21"/>
      <c r="R35" s="35">
        <f>ROUND(+'[1]FLUJO ENE-JUN 2021'!T39/1000000,0)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2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3">
        <f>+R37+R38+R39</f>
        <v>52718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2">
        <f>ROUND(+'[1]FLUJO ENE-JUN 2021'!I41/1000000,0)</f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5">
        <f>ROUND(+'[1]FLUJO ENE-JUN 2021'!T41/1000000,0)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2">
        <f>ROUND(+'[1]FLUJO ENE-JUN 2021'!I42/1000000,0)</f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5">
        <f>ROUND(+'[1]FLUJO ENE-JUN 2021'!T42/1000000,0)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2">
        <f>SUM(I40:I41)</f>
        <v>2906</v>
      </c>
      <c r="J39" s="15"/>
      <c r="K39" s="15"/>
      <c r="L39" s="15"/>
      <c r="M39" s="15"/>
      <c r="N39" s="15"/>
      <c r="O39" s="15"/>
      <c r="P39" s="22" t="s">
        <v>32</v>
      </c>
      <c r="Q39" s="21"/>
      <c r="R39" s="35">
        <f>ROUND(+'[1]FLUJO ENE-JUN 2021'!T43/1000000,0)</f>
        <v>52718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4">
        <f>ROUND(+'[1]FLUJO ENE-JUN 2021'!I44/1000000,0)</f>
        <v>2906</v>
      </c>
      <c r="J40" s="15"/>
      <c r="K40" s="15"/>
      <c r="L40" s="15"/>
      <c r="M40" s="15"/>
      <c r="N40" s="15"/>
      <c r="O40" s="15" t="s">
        <v>34</v>
      </c>
      <c r="P40" s="16"/>
      <c r="Q40" s="15"/>
      <c r="R40" s="35">
        <f>ROUND(+'[1]FLUJO ENE-JUN 2021'!T44/1000000,0)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2">
        <f>ROUND(+'[1]FLUJO ENE-JUN 2021'!I45/1000000,0)</f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3">
        <f>R42+R45</f>
        <v>20387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2">
        <f>I43+I44+I47+I48</f>
        <v>14478</v>
      </c>
      <c r="J42" s="15"/>
      <c r="K42" s="15"/>
      <c r="L42" s="15"/>
      <c r="M42" s="15"/>
      <c r="N42" s="15"/>
      <c r="O42" s="15" t="s">
        <v>38</v>
      </c>
      <c r="P42" s="16"/>
      <c r="Q42" s="15"/>
      <c r="R42" s="35">
        <f>+R43+R44</f>
        <v>20387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4">
        <f>ROUND(+'[1]FLUJO ENE-JUN 2021'!I47/1000000,0)</f>
        <v>4000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5">
        <f>ROUND(+'[1]FLUJO ENE-JUN 2021'!T47/1000000,0)</f>
        <v>7499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2">
        <f>+I45+I46</f>
        <v>478</v>
      </c>
      <c r="J44" s="15"/>
      <c r="K44" s="15"/>
      <c r="L44" s="15"/>
      <c r="M44" s="15"/>
      <c r="N44" s="15"/>
      <c r="O44" s="15"/>
      <c r="P44" s="22" t="s">
        <v>42</v>
      </c>
      <c r="Q44" s="21"/>
      <c r="R44" s="35">
        <f>ROUND(+'[1]FLUJO ENE-JUN 2021'!T48/1000000,0)</f>
        <v>12888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2">
        <f>ROUND(+'[1]FLUJO ENE-JUN 2021'!I49/1000000,0)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5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4">
        <f>ROUND(+'[1]FLUJO ENE-JUN 2021'!I50/1000000,0)-1</f>
        <v>478</v>
      </c>
      <c r="J46" s="15"/>
      <c r="K46" s="15"/>
      <c r="L46" s="15"/>
      <c r="M46" s="15"/>
      <c r="N46" s="15"/>
      <c r="O46" s="15"/>
      <c r="P46" s="22" t="s">
        <v>45</v>
      </c>
      <c r="Q46" s="21"/>
      <c r="R46" s="35">
        <f>ROUND(+'[1]FLUJO ENE-JUN 2021'!T50/1000000,0)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2">
        <f>ROUND(+'[1]FLUJO ENE-JUN 2021'!I51/1000000,0)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5">
        <f>ROUND(+'[1]FLUJO ENE-JUN 2021'!T51/1000000,0)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2">
        <f>ROUND(+'[1]FLUJO ENE-JUN 2021'!I52/1000000,0)</f>
        <v>10000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5">
        <f>ROUND(+'[1]FLUJO ENE-JUN 2021'!T52/1000000,0)</f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2">
        <f>ROUND(+'[1]FLUJO ENE-JUN 2021'!I53/1000000,0)</f>
        <v>-12568</v>
      </c>
      <c r="J49" s="15"/>
      <c r="K49" s="15"/>
      <c r="L49" s="15"/>
      <c r="M49" s="15" t="s">
        <v>61</v>
      </c>
      <c r="N49" s="15"/>
      <c r="O49" s="15"/>
      <c r="P49" s="16"/>
      <c r="Q49" s="15"/>
      <c r="R49" s="33">
        <f>ROUND(+'[1]FLUJO ENE-JUN 2021'!T53/1000000,0)</f>
        <v>-3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2">
        <f>+I51+I54</f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3">
        <f>R51+R58</f>
        <v>10556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2">
        <f>+I52+I53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3">
        <f>+R52+R55</f>
        <v>5011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ROUND(+'[1]FLUJO ENE-JUN 2021'!I56/1000000,0)</f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5">
        <f>+R53+R54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2">
        <f>ROUND(+'[1]FLUJO ENE-JUN 2021'!I57/1000000,0)</f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5">
        <f>ROUND(+'[1]FLUJO ENE-JUN 2021'!T57/1000000,0)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2">
        <f>+I60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5">
        <f>ROUND(+'[1]FLUJO ENE-JUN 2021'!T58/1000000,0)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ROUND(+'[1]FLUJO ENE-JUN 2021'!I59/1000000,0)</f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3">
        <f>+R56</f>
        <v>5011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2">
        <f>ROUND(+'[1]FLUJO ENE-JUN 2021'!I60/1000000,0)</f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5">
        <f>ROUND(+'[1]FLUJO ENE-JUN 2021'!T60/1000000,0)</f>
        <v>5011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2">
        <f>ROUND(+'[1]FLUJO ENE-JUN 2021'!I61/1000000,0)</f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5">
        <f>ROUND(+'[1]FLUJO ENE-JUN 2021'!T61/1000000,0)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2">
        <f>ROUND(+'[1]FLUJO ENE-JUN 2021'!I62/1000000,0)</f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3">
        <f>+R59+R60+R63</f>
        <v>5545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2">
        <f>ROUND(+'[1]FLUJO ENE-JUN 2021'!I63/1000000,0)</f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5">
        <f>ROUND(+'[1]FLUJO ENE-JUN 2021'!T63/1000000,0)</f>
        <v>61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2">
        <f>ROUND(+'[1]FLUJO ENE-JUN 2021'!I64/1000000,0)</f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5">
        <f>+R61+R62</f>
        <v>364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2">
        <f>ROUND(+'[1]FLUJO ENE-JUN 2021'!I65/1000000,0)</f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5">
        <f>ROUND(+'[1]FLUJO ENE-JUN 2021'!T65/1000000,0)</f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2">
        <f>SUM(I63:I66)</f>
        <v>11574</v>
      </c>
      <c r="J62" s="15"/>
      <c r="K62" s="15"/>
      <c r="L62" s="15"/>
      <c r="M62" s="15"/>
      <c r="N62" s="15"/>
      <c r="O62" s="21" t="s">
        <v>57</v>
      </c>
      <c r="P62" s="22"/>
      <c r="Q62" s="21"/>
      <c r="R62" s="35">
        <f>ROUND(+'[1]FLUJO ENE-JUN 2021'!T66/1000000,0)</f>
        <v>364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4">
        <f>ROUND(+'[1]FLUJO ENE-JUN 2021'!I67/1000000,0)</f>
        <v>8</v>
      </c>
      <c r="J63" s="15"/>
      <c r="K63" s="15"/>
      <c r="L63" s="15"/>
      <c r="M63" s="15"/>
      <c r="N63" s="15" t="s">
        <v>58</v>
      </c>
      <c r="O63" s="15"/>
      <c r="P63" s="16"/>
      <c r="Q63" s="15"/>
      <c r="R63" s="35">
        <f>+R64</f>
        <v>5120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ROUND(+'[1]FLUJO ENE-JUN 2021'!I68/1000000,0)</f>
        <v>9901</v>
      </c>
      <c r="J64" s="15"/>
      <c r="K64" s="15"/>
      <c r="L64" s="15"/>
      <c r="M64" s="15"/>
      <c r="N64" s="21" t="s">
        <v>59</v>
      </c>
      <c r="O64" s="21"/>
      <c r="P64" s="22"/>
      <c r="Q64" s="15"/>
      <c r="R64" s="35">
        <f>ROUND(+'[1]FLUJO ENE-JUN 2021'!T68/1000000,0)</f>
        <v>5120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ROUND(+'[1]FLUJO ENE-JUN 2021'!I69/1000000,0)</f>
        <v>453</v>
      </c>
      <c r="J65" s="15"/>
      <c r="K65" s="15"/>
      <c r="L65" s="15" t="s">
        <v>70</v>
      </c>
      <c r="M65" s="15"/>
      <c r="N65" s="15"/>
      <c r="O65" s="15"/>
      <c r="P65" s="16"/>
      <c r="Q65" s="15"/>
      <c r="R65" s="35">
        <f>+R66+R67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4">
        <f>ROUND(+'[1]FLUJO ENE-JUN 2021'!I70/1000000,0)</f>
        <v>1212</v>
      </c>
      <c r="J66" s="15"/>
      <c r="K66" s="15"/>
      <c r="L66" s="15"/>
      <c r="M66" s="21" t="s">
        <v>71</v>
      </c>
      <c r="N66" s="21"/>
      <c r="O66" s="21"/>
      <c r="P66" s="22"/>
      <c r="Q66" s="15"/>
      <c r="R66" s="35">
        <f>ROUND(+'[1]FLUJO ENE-JUN 2021'!T70/1000000,0)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2">
        <f>SUM(I68+I71+I72)</f>
        <v>3802</v>
      </c>
      <c r="J67" s="15"/>
      <c r="K67" s="15"/>
      <c r="L67" s="15"/>
      <c r="M67" s="21" t="s">
        <v>73</v>
      </c>
      <c r="N67" s="21"/>
      <c r="O67" s="21"/>
      <c r="P67" s="22"/>
      <c r="Q67" s="15"/>
      <c r="R67" s="35">
        <f>ROUND(+'[1]FLUJO ENE-JUN 2021'!T71/1000000,0)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2">
        <f>+I69+I70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3">
        <f>SUM(R69:R73)</f>
        <v>46003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2">
        <f>ROUND(+'[1]FLUJO ENE-JUN 2021'!I73/1000000,0)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ROUND(+'[1]FLUJO ENE-JUN 2021'!T73/1000000,0)</f>
        <v>24225</v>
      </c>
    </row>
    <row r="70" spans="2:18" s="8" customFormat="1" ht="15" customHeight="1" x14ac:dyDescent="0.25">
      <c r="B70" s="14"/>
      <c r="C70" s="21"/>
      <c r="F70" s="21" t="s">
        <v>77</v>
      </c>
      <c r="I70" s="32">
        <f>ROUND(+'[1]FLUJO ENE-JUN 2021'!I74/1000000,0)</f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5">
        <f>ROUND(+'[1]FLUJO ENE-JUN 2021'!T74/1000000,0)</f>
        <v>18354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2">
        <f>ROUND(+'[1]FLUJO ENE-JUN 2021'!I75/1000000,0)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5">
        <f>ROUND(+'[1]FLUJO ENE-JUN 2021'!T75/1000000,0)</f>
        <v>3421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4">
        <f>ROUND(+'[1]FLUJO ENE-JUN 2021'!I76/1000000,0)</f>
        <v>3802</v>
      </c>
      <c r="J72" s="15"/>
      <c r="K72" s="15"/>
      <c r="L72" s="21" t="s">
        <v>11</v>
      </c>
      <c r="M72" s="21"/>
      <c r="N72" s="21"/>
      <c r="O72" s="21"/>
      <c r="P72" s="22"/>
      <c r="Q72" s="21"/>
      <c r="R72" s="35">
        <f>ROUND(+'[1]FLUJO ENE-JUN 2021'!T76/1000000,0)</f>
        <v>3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13</v>
      </c>
      <c r="M73" s="21"/>
      <c r="N73" s="21"/>
      <c r="O73" s="21"/>
      <c r="P73" s="22"/>
      <c r="Q73" s="21"/>
      <c r="R73" s="35">
        <f>ROUND(+'[1]FLUJO ENE-JUN 2021'!T77/1000000,0)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r:id="rId1"/>
  <ignoredErrors>
    <ignoredError sqref="I21 I26:I27 I34:I36 I39 I42 I44 I50:I51 I54 I62 I67:I68 I73 R21 R24:R26 R27 R30:R32 R36 R41:R42 R51:R52 R55 R60 R63 R65 R74 R68" formula="1"/>
    <ignoredError sqref="I30 R45 R15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2021-07-19T16:50:50Z</dcterms:modified>
</cp:coreProperties>
</file>